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镇资金配套测算表" sheetId="1" r:id="rId1"/>
    <sheet name="市资金请示表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<sst xmlns="http://schemas.openxmlformats.org/spreadsheetml/2006/main" count="51" uniqueCount="28">
  <si>
    <t>附件：</t>
  </si>
  <si>
    <t>2019年秸秆机械化还田作业补助镇级配套资金计算表</t>
  </si>
  <si>
    <t>序号</t>
  </si>
  <si>
    <t>镇（区、街道）</t>
  </si>
  <si>
    <t>全年省指导性指标（亩）</t>
  </si>
  <si>
    <t>夏季第三方核查确认面积（亩）</t>
  </si>
  <si>
    <t>秋季第三方核查确认面积（亩）</t>
  </si>
  <si>
    <t>全年合计确认面积（亩）</t>
  </si>
  <si>
    <t>超省计划面积（亩）</t>
  </si>
  <si>
    <t>镇配套资金金额（元）</t>
  </si>
  <si>
    <t>如城街道</t>
  </si>
  <si>
    <t>城北街道</t>
  </si>
  <si>
    <t>东陈镇</t>
  </si>
  <si>
    <t>丁堰镇</t>
  </si>
  <si>
    <t>白蒲镇</t>
  </si>
  <si>
    <t>城南街道</t>
  </si>
  <si>
    <t>下原镇</t>
  </si>
  <si>
    <t>磨头镇</t>
  </si>
  <si>
    <t>吴窑镇</t>
  </si>
  <si>
    <t>九华镇</t>
  </si>
  <si>
    <t>长江镇</t>
  </si>
  <si>
    <t>石庄镇</t>
  </si>
  <si>
    <t>江安镇</t>
  </si>
  <si>
    <t>搬经镇</t>
  </si>
  <si>
    <t>全市合计</t>
  </si>
  <si>
    <t>附件</t>
  </si>
  <si>
    <t>2019年秸秆机械化还田作业补助市镇配套资金计算表</t>
  </si>
  <si>
    <t>市配套资金=842829.35*20-15600000-636633.4=619953.6元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</si>
</sst>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5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ajor"/>
    </font>
    <font>
      <sz val="14"/>
      <color theme="1"/>
      <name val="仿宋"/>
      <charset val="134"/>
    </font>
    <font>
      <sz val="14"/>
      <name val="仿宋"/>
      <charset val="134"/>
    </font>
    <font>
      <b/>
      <sz val="14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6"/>
      <color theme="1"/>
      <name val="仿宋_GB2312"/>
      <charset val="134"/>
    </font>
    <font>
      <sz val="18"/>
      <color theme="1"/>
      <name val="方正小标宋简体"/>
      <charset val="134"/>
    </font>
    <font>
      <sz val="14"/>
      <color theme="1"/>
      <name val="黑体"/>
      <charset val="134"/>
    </font>
    <font>
      <sz val="14"/>
      <color theme="1"/>
      <name val="Times New Roman"/>
      <charset val="134"/>
    </font>
    <font>
      <sz val="14"/>
      <color theme="1"/>
      <name val="仿宋_GB2312"/>
      <charset val="134"/>
    </font>
    <font>
      <sz val="14"/>
      <name val="Times New Roman"/>
      <charset val="134"/>
    </font>
    <font>
      <sz val="14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2"/>
      <name val="宋体"/>
      <charset val="134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4">
    <xf numFmtId="0" fontId="0" fillId="0" borderId="0">
      <alignment vertical="center"/>
    </xf>
    <xf numFmtId="42" fontId="17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9" fillId="9" borderId="9" applyNumberFormat="0" applyAlignment="0" applyProtection="0">
      <alignment vertical="center"/>
    </xf>
    <xf numFmtId="44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43" fontId="17" fillId="0" borderId="0" applyFont="0" applyFill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0" fillId="0" borderId="0">
      <alignment vertical="center"/>
    </xf>
    <xf numFmtId="0" fontId="17" fillId="7" borderId="6" applyNumberFormat="0" applyFont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6" borderId="5" applyNumberFormat="0" applyAlignment="0" applyProtection="0">
      <alignment vertical="center"/>
    </xf>
    <xf numFmtId="0" fontId="31" fillId="6" borderId="9" applyNumberFormat="0" applyAlignment="0" applyProtection="0">
      <alignment vertical="center"/>
    </xf>
    <xf numFmtId="0" fontId="14" fillId="3" borderId="3" applyNumberForma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30" fillId="0" borderId="0">
      <alignment vertical="center"/>
    </xf>
    <xf numFmtId="0" fontId="13" fillId="10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34" fillId="0" borderId="0"/>
    <xf numFmtId="0" fontId="30" fillId="0" borderId="0">
      <alignment vertical="center"/>
    </xf>
    <xf numFmtId="0" fontId="34" fillId="0" borderId="0">
      <alignment vertical="center"/>
    </xf>
  </cellStyleXfs>
  <cellXfs count="2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51" applyFont="1" applyBorder="1" applyAlignment="1">
      <alignment horizontal="center" vertical="center" wrapText="1"/>
    </xf>
    <xf numFmtId="0" fontId="2" fillId="0" borderId="2" xfId="51" applyFont="1" applyBorder="1" applyAlignment="1">
      <alignment horizontal="center" vertical="center" wrapText="1"/>
    </xf>
    <xf numFmtId="0" fontId="2" fillId="0" borderId="2" xfId="51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3" fillId="0" borderId="2" xfId="51" applyFont="1" applyBorder="1" applyAlignment="1">
      <alignment horizontal="center" vertical="center" wrapText="1"/>
    </xf>
    <xf numFmtId="0" fontId="3" fillId="0" borderId="2" xfId="51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53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/>
    </xf>
    <xf numFmtId="0" fontId="5" fillId="0" borderId="0" xfId="0" applyFont="1">
      <alignment vertical="center"/>
    </xf>
    <xf numFmtId="0" fontId="6" fillId="0" borderId="0" xfId="0" applyFont="1" applyAlignment="1">
      <alignment horizontal="left" vertical="center"/>
    </xf>
    <xf numFmtId="0" fontId="7" fillId="0" borderId="1" xfId="51" applyFont="1" applyBorder="1" applyAlignment="1">
      <alignment horizontal="center" vertical="center" wrapText="1"/>
    </xf>
    <xf numFmtId="0" fontId="8" fillId="0" borderId="2" xfId="51" applyFont="1" applyBorder="1" applyAlignment="1">
      <alignment horizontal="center" vertical="center" wrapText="1"/>
    </xf>
    <xf numFmtId="0" fontId="8" fillId="0" borderId="2" xfId="51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9" fillId="0" borderId="2" xfId="51" applyFont="1" applyBorder="1" applyAlignment="1">
      <alignment horizontal="center" vertical="center" wrapText="1"/>
    </xf>
    <xf numFmtId="0" fontId="10" fillId="0" borderId="2" xfId="51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11" fillId="0" borderId="2" xfId="51" applyFont="1" applyBorder="1" applyAlignment="1">
      <alignment horizontal="center" vertical="center" wrapText="1"/>
    </xf>
    <xf numFmtId="0" fontId="12" fillId="0" borderId="2" xfId="51" applyFont="1" applyFill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1" fillId="0" borderId="2" xfId="53" applyFont="1" applyFill="1" applyBorder="1" applyAlignment="1">
      <alignment horizontal="center" vertical="center" wrapText="1"/>
    </xf>
    <xf numFmtId="0" fontId="10" fillId="0" borderId="2" xfId="51" applyFont="1" applyBorder="1" applyAlignment="1">
      <alignment horizontal="center" vertical="center" wrapText="1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常规 10" xfId="48"/>
    <cellStyle name="40% - 强调文字颜色 6" xfId="49" builtinId="51"/>
    <cellStyle name="60% - 强调文字颜色 6" xfId="50" builtinId="52"/>
    <cellStyle name="常规 2" xfId="51"/>
    <cellStyle name="常规 3" xfId="52"/>
    <cellStyle name="常规 5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8"/>
  <sheetViews>
    <sheetView tabSelected="1" workbookViewId="0">
      <selection activeCell="D8" sqref="D8"/>
    </sheetView>
  </sheetViews>
  <sheetFormatPr defaultColWidth="9" defaultRowHeight="13.5" outlineLevelCol="7"/>
  <cols>
    <col min="1" max="1" width="7.44166666666667" customWidth="1"/>
    <col min="2" max="2" width="14.6666666666667" customWidth="1"/>
    <col min="3" max="3" width="17.3333333333333" customWidth="1"/>
    <col min="4" max="4" width="19.775" customWidth="1"/>
    <col min="5" max="5" width="20.2166666666667" style="1" customWidth="1"/>
    <col min="6" max="6" width="17.775" style="1" customWidth="1"/>
    <col min="7" max="7" width="16" customWidth="1"/>
    <col min="8" max="8" width="18.6666666666667" style="1" customWidth="1"/>
  </cols>
  <sheetData>
    <row r="1" ht="20.25" spans="1:2">
      <c r="A1" s="14" t="s">
        <v>0</v>
      </c>
      <c r="B1" s="14"/>
    </row>
    <row r="2" ht="45" customHeight="1" spans="1:8">
      <c r="A2" s="15" t="s">
        <v>1</v>
      </c>
      <c r="B2" s="15"/>
      <c r="C2" s="15"/>
      <c r="D2" s="15"/>
      <c r="E2" s="15"/>
      <c r="F2" s="15"/>
      <c r="G2" s="15"/>
      <c r="H2" s="15"/>
    </row>
    <row r="3" ht="44.4" customHeight="1" spans="1:8">
      <c r="A3" s="16" t="s">
        <v>2</v>
      </c>
      <c r="B3" s="16" t="s">
        <v>3</v>
      </c>
      <c r="C3" s="17" t="s">
        <v>4</v>
      </c>
      <c r="D3" s="18" t="s">
        <v>5</v>
      </c>
      <c r="E3" s="18" t="s">
        <v>6</v>
      </c>
      <c r="F3" s="19" t="s">
        <v>7</v>
      </c>
      <c r="G3" s="19" t="s">
        <v>8</v>
      </c>
      <c r="H3" s="19" t="s">
        <v>9</v>
      </c>
    </row>
    <row r="4" ht="25.05" customHeight="1" spans="1:8">
      <c r="A4" s="20">
        <v>1</v>
      </c>
      <c r="B4" s="21" t="s">
        <v>10</v>
      </c>
      <c r="C4" s="22">
        <v>16925</v>
      </c>
      <c r="D4" s="23">
        <v>10516.6</v>
      </c>
      <c r="E4" s="23">
        <v>10019.9</v>
      </c>
      <c r="F4" s="23">
        <f>D4+E4</f>
        <v>20536.5</v>
      </c>
      <c r="G4" s="23">
        <f>F4-C4</f>
        <v>3611.5</v>
      </c>
      <c r="H4" s="23">
        <f>G4*10</f>
        <v>36115</v>
      </c>
    </row>
    <row r="5" ht="25.05" customHeight="1" spans="1:8">
      <c r="A5" s="20">
        <v>2</v>
      </c>
      <c r="B5" s="21" t="s">
        <v>11</v>
      </c>
      <c r="C5" s="22">
        <v>92690</v>
      </c>
      <c r="D5" s="23">
        <v>50135.3</v>
      </c>
      <c r="E5" s="23">
        <v>49491.1</v>
      </c>
      <c r="F5" s="23">
        <f t="shared" ref="F5:F18" si="0">D5+E5</f>
        <v>99626.4</v>
      </c>
      <c r="G5" s="23">
        <f t="shared" ref="G5:G17" si="1">F5-C5</f>
        <v>6936.39999999999</v>
      </c>
      <c r="H5" s="23">
        <f t="shared" ref="H5:H17" si="2">G5*10</f>
        <v>69363.9999999999</v>
      </c>
    </row>
    <row r="6" ht="25.05" customHeight="1" spans="1:8">
      <c r="A6" s="20">
        <v>3</v>
      </c>
      <c r="B6" s="21" t="s">
        <v>12</v>
      </c>
      <c r="C6" s="22">
        <v>64775</v>
      </c>
      <c r="D6" s="23">
        <v>31532.1</v>
      </c>
      <c r="E6" s="23">
        <v>37270.1</v>
      </c>
      <c r="F6" s="23">
        <f t="shared" si="0"/>
        <v>68802.2</v>
      </c>
      <c r="G6" s="23">
        <f t="shared" si="1"/>
        <v>4027.2</v>
      </c>
      <c r="H6" s="23">
        <f t="shared" si="2"/>
        <v>40272</v>
      </c>
    </row>
    <row r="7" ht="25.05" customHeight="1" spans="1:8">
      <c r="A7" s="24">
        <v>4</v>
      </c>
      <c r="B7" s="25" t="s">
        <v>13</v>
      </c>
      <c r="C7" s="26">
        <v>48468</v>
      </c>
      <c r="D7" s="27">
        <v>23469.4</v>
      </c>
      <c r="E7" s="23">
        <v>26079.2</v>
      </c>
      <c r="F7" s="23">
        <f t="shared" si="0"/>
        <v>49548.6</v>
      </c>
      <c r="G7" s="23">
        <f t="shared" si="1"/>
        <v>1080.60000000001</v>
      </c>
      <c r="H7" s="23">
        <f t="shared" si="2"/>
        <v>10806.0000000001</v>
      </c>
    </row>
    <row r="8" ht="25.05" customHeight="1" spans="1:8">
      <c r="A8" s="20">
        <v>5</v>
      </c>
      <c r="B8" s="21" t="s">
        <v>14</v>
      </c>
      <c r="C8" s="22">
        <v>95370</v>
      </c>
      <c r="D8" s="23">
        <v>36280.5</v>
      </c>
      <c r="E8" s="23">
        <v>59044.2</v>
      </c>
      <c r="F8" s="23">
        <f t="shared" si="0"/>
        <v>95324.7</v>
      </c>
      <c r="G8" s="23">
        <v>0</v>
      </c>
      <c r="H8" s="23">
        <v>0</v>
      </c>
    </row>
    <row r="9" ht="25.05" customHeight="1" spans="1:8">
      <c r="A9" s="20">
        <v>6</v>
      </c>
      <c r="B9" s="21" t="s">
        <v>15</v>
      </c>
      <c r="C9" s="22">
        <v>39851</v>
      </c>
      <c r="D9" s="23">
        <v>16862.3</v>
      </c>
      <c r="E9" s="23">
        <v>22988.7</v>
      </c>
      <c r="F9" s="23">
        <f t="shared" si="0"/>
        <v>39851</v>
      </c>
      <c r="G9" s="23">
        <f t="shared" si="1"/>
        <v>0</v>
      </c>
      <c r="H9" s="23">
        <f t="shared" si="2"/>
        <v>0</v>
      </c>
    </row>
    <row r="10" ht="25.05" customHeight="1" spans="1:8">
      <c r="A10" s="20">
        <v>7</v>
      </c>
      <c r="B10" s="21" t="s">
        <v>16</v>
      </c>
      <c r="C10" s="22">
        <v>45514</v>
      </c>
      <c r="D10" s="23">
        <v>23291.2</v>
      </c>
      <c r="E10" s="23">
        <v>22202.3</v>
      </c>
      <c r="F10" s="23">
        <f t="shared" si="0"/>
        <v>45493.5</v>
      </c>
      <c r="G10" s="23">
        <v>0</v>
      </c>
      <c r="H10" s="23">
        <f t="shared" si="2"/>
        <v>0</v>
      </c>
    </row>
    <row r="11" ht="25.05" customHeight="1" spans="1:8">
      <c r="A11" s="20">
        <v>8</v>
      </c>
      <c r="B11" s="21" t="s">
        <v>17</v>
      </c>
      <c r="C11" s="22">
        <v>40653</v>
      </c>
      <c r="D11" s="23">
        <v>26464.06</v>
      </c>
      <c r="E11" s="23">
        <v>16369.4</v>
      </c>
      <c r="F11" s="23">
        <f t="shared" si="0"/>
        <v>42833.46</v>
      </c>
      <c r="G11" s="23">
        <f t="shared" si="1"/>
        <v>2180.46</v>
      </c>
      <c r="H11" s="23">
        <f t="shared" si="2"/>
        <v>21804.6</v>
      </c>
    </row>
    <row r="12" ht="25.05" customHeight="1" spans="1:8">
      <c r="A12" s="20">
        <v>9</v>
      </c>
      <c r="B12" s="21" t="s">
        <v>18</v>
      </c>
      <c r="C12" s="22">
        <v>31609</v>
      </c>
      <c r="D12" s="23">
        <v>16751.98</v>
      </c>
      <c r="E12" s="23">
        <v>14901.6</v>
      </c>
      <c r="F12" s="23">
        <f t="shared" si="0"/>
        <v>31653.58</v>
      </c>
      <c r="G12" s="23">
        <f t="shared" si="1"/>
        <v>44.5800000000017</v>
      </c>
      <c r="H12" s="23">
        <f t="shared" si="2"/>
        <v>445.800000000017</v>
      </c>
    </row>
    <row r="13" ht="25.05" customHeight="1" spans="1:8">
      <c r="A13" s="20">
        <v>10</v>
      </c>
      <c r="B13" s="21" t="s">
        <v>19</v>
      </c>
      <c r="C13" s="22">
        <v>34970</v>
      </c>
      <c r="D13" s="23">
        <v>16738.31</v>
      </c>
      <c r="E13" s="23">
        <v>17463.5</v>
      </c>
      <c r="F13" s="23">
        <f t="shared" si="0"/>
        <v>34201.81</v>
      </c>
      <c r="G13" s="23">
        <v>0</v>
      </c>
      <c r="H13" s="23">
        <v>0</v>
      </c>
    </row>
    <row r="14" ht="25.05" customHeight="1" spans="1:8">
      <c r="A14" s="20">
        <v>11</v>
      </c>
      <c r="B14" s="21" t="s">
        <v>20</v>
      </c>
      <c r="C14" s="22">
        <v>70244</v>
      </c>
      <c r="D14" s="23">
        <v>47640</v>
      </c>
      <c r="E14" s="23">
        <v>41364.9</v>
      </c>
      <c r="F14" s="23">
        <f t="shared" si="0"/>
        <v>89004.9</v>
      </c>
      <c r="G14" s="23">
        <f t="shared" si="1"/>
        <v>18760.9</v>
      </c>
      <c r="H14" s="23">
        <f t="shared" si="2"/>
        <v>187609</v>
      </c>
    </row>
    <row r="15" ht="25.05" customHeight="1" spans="1:8">
      <c r="A15" s="20">
        <v>12</v>
      </c>
      <c r="B15" s="21" t="s">
        <v>21</v>
      </c>
      <c r="C15" s="22">
        <v>33061</v>
      </c>
      <c r="D15" s="23">
        <v>24748.69</v>
      </c>
      <c r="E15" s="23">
        <v>15351.2</v>
      </c>
      <c r="F15" s="23">
        <f t="shared" si="0"/>
        <v>40099.89</v>
      </c>
      <c r="G15" s="23">
        <f t="shared" si="1"/>
        <v>7038.89</v>
      </c>
      <c r="H15" s="23">
        <f t="shared" si="2"/>
        <v>70388.9</v>
      </c>
    </row>
    <row r="16" ht="25.05" customHeight="1" spans="1:8">
      <c r="A16" s="20">
        <v>13</v>
      </c>
      <c r="B16" s="21" t="s">
        <v>22</v>
      </c>
      <c r="C16" s="22">
        <v>67870</v>
      </c>
      <c r="D16" s="23">
        <v>47267.65</v>
      </c>
      <c r="E16" s="23">
        <v>32364.3</v>
      </c>
      <c r="F16" s="23">
        <f t="shared" si="0"/>
        <v>79631.95</v>
      </c>
      <c r="G16" s="23">
        <f t="shared" si="1"/>
        <v>11761.95</v>
      </c>
      <c r="H16" s="23">
        <f t="shared" si="2"/>
        <v>117619.5</v>
      </c>
    </row>
    <row r="17" ht="25.05" customHeight="1" spans="1:8">
      <c r="A17" s="20">
        <v>14</v>
      </c>
      <c r="B17" s="21" t="s">
        <v>23</v>
      </c>
      <c r="C17" s="22">
        <v>98000</v>
      </c>
      <c r="D17" s="23">
        <v>57968.96</v>
      </c>
      <c r="E17" s="23">
        <v>48251.9</v>
      </c>
      <c r="F17" s="23">
        <f t="shared" si="0"/>
        <v>106220.86</v>
      </c>
      <c r="G17" s="23">
        <f t="shared" si="1"/>
        <v>8220.86</v>
      </c>
      <c r="H17" s="23">
        <f t="shared" si="2"/>
        <v>82208.6</v>
      </c>
    </row>
    <row r="18" ht="25.05" customHeight="1" spans="1:8">
      <c r="A18" s="20">
        <v>15</v>
      </c>
      <c r="B18" s="28" t="s">
        <v>24</v>
      </c>
      <c r="C18" s="22">
        <v>780000</v>
      </c>
      <c r="D18" s="23">
        <f>SUM(D4:D17)</f>
        <v>429667.05</v>
      </c>
      <c r="E18" s="23">
        <f>SUM(E4:E17)</f>
        <v>413162.3</v>
      </c>
      <c r="F18" s="23">
        <f t="shared" si="0"/>
        <v>842829.35</v>
      </c>
      <c r="G18" s="23">
        <f>SUM(G4:G17)</f>
        <v>63663.34</v>
      </c>
      <c r="H18" s="23">
        <f>SUM(H4:H17)</f>
        <v>636633.4</v>
      </c>
    </row>
  </sheetData>
  <mergeCells count="2">
    <mergeCell ref="A1:B1"/>
    <mergeCell ref="A2:H2"/>
  </mergeCells>
  <printOptions horizontalCentered="1" verticalCentered="1"/>
  <pageMargins left="0.700694444444445" right="0.700694444444445" top="0.751388888888889" bottom="0.751388888888889" header="0.298611111111111" footer="0.298611111111111"/>
  <pageSetup paperSize="9" scale="9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5"/>
  <sheetViews>
    <sheetView topLeftCell="A10" workbookViewId="0">
      <selection activeCell="C16" sqref="C16"/>
    </sheetView>
  </sheetViews>
  <sheetFormatPr defaultColWidth="9" defaultRowHeight="13.5" outlineLevelCol="7"/>
  <cols>
    <col min="1" max="1" width="7.44166666666667" customWidth="1"/>
    <col min="2" max="2" width="14.6666666666667" customWidth="1"/>
    <col min="3" max="3" width="17.3333333333333" customWidth="1"/>
    <col min="4" max="4" width="19.775" customWidth="1"/>
    <col min="5" max="5" width="20.2166666666667" style="1" customWidth="1"/>
    <col min="6" max="6" width="17.775" style="1" customWidth="1"/>
    <col min="7" max="7" width="16" customWidth="1"/>
    <col min="8" max="8" width="18.6666666666667" style="1" customWidth="1"/>
  </cols>
  <sheetData>
    <row r="1" spans="1:1">
      <c r="A1" t="s">
        <v>25</v>
      </c>
    </row>
    <row r="2" ht="45" customHeight="1" spans="1:8">
      <c r="A2" s="2" t="s">
        <v>26</v>
      </c>
      <c r="B2" s="2"/>
      <c r="C2" s="2"/>
      <c r="D2" s="2"/>
      <c r="E2" s="2"/>
      <c r="F2" s="2"/>
      <c r="G2" s="2"/>
      <c r="H2" s="2"/>
    </row>
    <row r="3" ht="44.4" customHeight="1" spans="1:8">
      <c r="A3" s="3" t="s">
        <v>2</v>
      </c>
      <c r="B3" s="3" t="s">
        <v>3</v>
      </c>
      <c r="C3" s="4" t="s">
        <v>4</v>
      </c>
      <c r="D3" s="5" t="s">
        <v>5</v>
      </c>
      <c r="E3" s="5" t="s">
        <v>6</v>
      </c>
      <c r="F3" s="6" t="s">
        <v>7</v>
      </c>
      <c r="G3" s="6" t="s">
        <v>8</v>
      </c>
      <c r="H3" s="6" t="s">
        <v>9</v>
      </c>
    </row>
    <row r="4" ht="25.05" customHeight="1" spans="1:8">
      <c r="A4" s="3">
        <v>1</v>
      </c>
      <c r="B4" s="4" t="s">
        <v>10</v>
      </c>
      <c r="C4" s="5">
        <v>16925</v>
      </c>
      <c r="D4" s="7">
        <v>10516.6</v>
      </c>
      <c r="E4" s="7">
        <v>10019.9</v>
      </c>
      <c r="F4" s="7">
        <f>D4+E4</f>
        <v>20536.5</v>
      </c>
      <c r="G4" s="7">
        <f>F4-C4</f>
        <v>3611.5</v>
      </c>
      <c r="H4" s="7">
        <f>G4*10</f>
        <v>36115</v>
      </c>
    </row>
    <row r="5" ht="25.05" customHeight="1" spans="1:8">
      <c r="A5" s="3">
        <v>2</v>
      </c>
      <c r="B5" s="4" t="s">
        <v>11</v>
      </c>
      <c r="C5" s="5">
        <v>92690</v>
      </c>
      <c r="D5" s="7">
        <v>50135.3</v>
      </c>
      <c r="E5" s="7">
        <v>49491.1</v>
      </c>
      <c r="F5" s="7">
        <f t="shared" ref="F5:F18" si="0">D5+E5</f>
        <v>99626.4</v>
      </c>
      <c r="G5" s="7">
        <f t="shared" ref="G5:G17" si="1">F5-C5</f>
        <v>6936.39999999999</v>
      </c>
      <c r="H5" s="7">
        <f t="shared" ref="H5:H17" si="2">G5*10</f>
        <v>69363.9999999999</v>
      </c>
    </row>
    <row r="6" ht="25.05" customHeight="1" spans="1:8">
      <c r="A6" s="3">
        <v>3</v>
      </c>
      <c r="B6" s="4" t="s">
        <v>12</v>
      </c>
      <c r="C6" s="5">
        <v>64775</v>
      </c>
      <c r="D6" s="7">
        <v>31532.1</v>
      </c>
      <c r="E6" s="7">
        <v>37270.1</v>
      </c>
      <c r="F6" s="7">
        <f t="shared" si="0"/>
        <v>68802.2</v>
      </c>
      <c r="G6" s="7">
        <f t="shared" si="1"/>
        <v>4027.2</v>
      </c>
      <c r="H6" s="7">
        <f t="shared" si="2"/>
        <v>40272</v>
      </c>
    </row>
    <row r="7" ht="25.05" customHeight="1" spans="1:8">
      <c r="A7" s="8">
        <v>4</v>
      </c>
      <c r="B7" s="9" t="s">
        <v>13</v>
      </c>
      <c r="C7" s="10">
        <v>48468</v>
      </c>
      <c r="D7" s="11">
        <v>23469.4</v>
      </c>
      <c r="E7" s="7">
        <v>26079.2</v>
      </c>
      <c r="F7" s="7">
        <f t="shared" si="0"/>
        <v>49548.6</v>
      </c>
      <c r="G7" s="7">
        <f t="shared" si="1"/>
        <v>1080.60000000001</v>
      </c>
      <c r="H7" s="7">
        <f t="shared" si="2"/>
        <v>10806.0000000001</v>
      </c>
    </row>
    <row r="8" ht="25.05" customHeight="1" spans="1:8">
      <c r="A8" s="3">
        <v>5</v>
      </c>
      <c r="B8" s="4" t="s">
        <v>14</v>
      </c>
      <c r="C8" s="5">
        <v>95370</v>
      </c>
      <c r="D8" s="7">
        <v>36280.5</v>
      </c>
      <c r="E8" s="7">
        <v>59044.2</v>
      </c>
      <c r="F8" s="7">
        <f t="shared" si="0"/>
        <v>95324.7</v>
      </c>
      <c r="G8" s="7">
        <v>0</v>
      </c>
      <c r="H8" s="7">
        <v>0</v>
      </c>
    </row>
    <row r="9" ht="25.05" customHeight="1" spans="1:8">
      <c r="A9" s="3">
        <v>6</v>
      </c>
      <c r="B9" s="4" t="s">
        <v>15</v>
      </c>
      <c r="C9" s="5">
        <v>39851</v>
      </c>
      <c r="D9" s="7">
        <v>16862.3</v>
      </c>
      <c r="E9" s="7">
        <v>22988.7</v>
      </c>
      <c r="F9" s="7">
        <f t="shared" si="0"/>
        <v>39851</v>
      </c>
      <c r="G9" s="7">
        <f t="shared" si="1"/>
        <v>0</v>
      </c>
      <c r="H9" s="7">
        <f t="shared" si="2"/>
        <v>0</v>
      </c>
    </row>
    <row r="10" ht="25.05" customHeight="1" spans="1:8">
      <c r="A10" s="3">
        <v>7</v>
      </c>
      <c r="B10" s="4" t="s">
        <v>16</v>
      </c>
      <c r="C10" s="5">
        <v>45514</v>
      </c>
      <c r="D10" s="7">
        <v>23291.2</v>
      </c>
      <c r="E10" s="7">
        <v>22202.3</v>
      </c>
      <c r="F10" s="7">
        <f t="shared" si="0"/>
        <v>45493.5</v>
      </c>
      <c r="G10" s="7">
        <v>0</v>
      </c>
      <c r="H10" s="7">
        <f t="shared" si="2"/>
        <v>0</v>
      </c>
    </row>
    <row r="11" ht="25.05" customHeight="1" spans="1:8">
      <c r="A11" s="3">
        <v>8</v>
      </c>
      <c r="B11" s="4" t="s">
        <v>17</v>
      </c>
      <c r="C11" s="5">
        <v>40653</v>
      </c>
      <c r="D11" s="7">
        <v>26464.06</v>
      </c>
      <c r="E11" s="7">
        <v>16369.4</v>
      </c>
      <c r="F11" s="7">
        <f t="shared" si="0"/>
        <v>42833.46</v>
      </c>
      <c r="G11" s="7">
        <f t="shared" si="1"/>
        <v>2180.46</v>
      </c>
      <c r="H11" s="7">
        <f t="shared" si="2"/>
        <v>21804.6</v>
      </c>
    </row>
    <row r="12" ht="25.05" customHeight="1" spans="1:8">
      <c r="A12" s="3">
        <v>9</v>
      </c>
      <c r="B12" s="4" t="s">
        <v>18</v>
      </c>
      <c r="C12" s="5">
        <v>31609</v>
      </c>
      <c r="D12" s="7">
        <v>16751.98</v>
      </c>
      <c r="E12" s="7">
        <v>14901.6</v>
      </c>
      <c r="F12" s="7">
        <f t="shared" si="0"/>
        <v>31653.58</v>
      </c>
      <c r="G12" s="7">
        <f t="shared" si="1"/>
        <v>44.5800000000017</v>
      </c>
      <c r="H12" s="7">
        <f t="shared" si="2"/>
        <v>445.800000000017</v>
      </c>
    </row>
    <row r="13" ht="25.05" customHeight="1" spans="1:8">
      <c r="A13" s="3">
        <v>10</v>
      </c>
      <c r="B13" s="4" t="s">
        <v>19</v>
      </c>
      <c r="C13" s="5">
        <v>34970</v>
      </c>
      <c r="D13" s="7">
        <v>16738.31</v>
      </c>
      <c r="E13" s="7">
        <v>17463.5</v>
      </c>
      <c r="F13" s="7">
        <f t="shared" si="0"/>
        <v>34201.81</v>
      </c>
      <c r="G13" s="7">
        <v>0</v>
      </c>
      <c r="H13" s="7">
        <v>0</v>
      </c>
    </row>
    <row r="14" ht="25.05" customHeight="1" spans="1:8">
      <c r="A14" s="3">
        <v>11</v>
      </c>
      <c r="B14" s="4" t="s">
        <v>20</v>
      </c>
      <c r="C14" s="5">
        <v>70244</v>
      </c>
      <c r="D14" s="7">
        <v>47640</v>
      </c>
      <c r="E14" s="7">
        <v>41364.9</v>
      </c>
      <c r="F14" s="7">
        <f t="shared" si="0"/>
        <v>89004.9</v>
      </c>
      <c r="G14" s="7">
        <f t="shared" si="1"/>
        <v>18760.9</v>
      </c>
      <c r="H14" s="7">
        <f t="shared" si="2"/>
        <v>187609</v>
      </c>
    </row>
    <row r="15" ht="25.05" customHeight="1" spans="1:8">
      <c r="A15" s="3">
        <v>12</v>
      </c>
      <c r="B15" s="4" t="s">
        <v>21</v>
      </c>
      <c r="C15" s="5">
        <v>33061</v>
      </c>
      <c r="D15" s="7">
        <v>24748.69</v>
      </c>
      <c r="E15" s="7">
        <v>15351.2</v>
      </c>
      <c r="F15" s="7">
        <f t="shared" si="0"/>
        <v>40099.89</v>
      </c>
      <c r="G15" s="7">
        <f t="shared" si="1"/>
        <v>7038.89</v>
      </c>
      <c r="H15" s="7">
        <f t="shared" si="2"/>
        <v>70388.9</v>
      </c>
    </row>
    <row r="16" ht="25.05" customHeight="1" spans="1:8">
      <c r="A16" s="3">
        <v>13</v>
      </c>
      <c r="B16" s="4" t="s">
        <v>22</v>
      </c>
      <c r="C16" s="5">
        <v>67870</v>
      </c>
      <c r="D16" s="7">
        <v>47267.65</v>
      </c>
      <c r="E16" s="7">
        <v>32364.3</v>
      </c>
      <c r="F16" s="7">
        <f t="shared" si="0"/>
        <v>79631.95</v>
      </c>
      <c r="G16" s="7">
        <f t="shared" si="1"/>
        <v>11761.95</v>
      </c>
      <c r="H16" s="7">
        <f t="shared" si="2"/>
        <v>117619.5</v>
      </c>
    </row>
    <row r="17" ht="25.05" customHeight="1" spans="1:8">
      <c r="A17" s="3">
        <v>14</v>
      </c>
      <c r="B17" s="4" t="s">
        <v>23</v>
      </c>
      <c r="C17" s="5">
        <v>98000</v>
      </c>
      <c r="D17" s="7">
        <v>57968.96</v>
      </c>
      <c r="E17" s="7">
        <v>48251.9</v>
      </c>
      <c r="F17" s="7">
        <f t="shared" si="0"/>
        <v>106220.86</v>
      </c>
      <c r="G17" s="7">
        <f t="shared" si="1"/>
        <v>8220.86</v>
      </c>
      <c r="H17" s="7">
        <f t="shared" si="2"/>
        <v>82208.6</v>
      </c>
    </row>
    <row r="18" ht="25.05" customHeight="1" spans="1:8">
      <c r="A18" s="3">
        <v>15</v>
      </c>
      <c r="B18" s="3" t="s">
        <v>24</v>
      </c>
      <c r="C18" s="5">
        <v>780000</v>
      </c>
      <c r="D18" s="7">
        <f>SUM(D4:D17)</f>
        <v>429667.05</v>
      </c>
      <c r="E18" s="7">
        <f>SUM(E4:E17)</f>
        <v>413162.3</v>
      </c>
      <c r="F18" s="7">
        <f t="shared" si="0"/>
        <v>842829.35</v>
      </c>
      <c r="G18" s="7">
        <f>SUM(G4:G17)</f>
        <v>63663.34</v>
      </c>
      <c r="H18" s="7">
        <f>SUM(H4:H17)</f>
        <v>636633.4</v>
      </c>
    </row>
    <row r="19" ht="31.8" customHeight="1" spans="1:8">
      <c r="A19" s="12" t="s">
        <v>27</v>
      </c>
      <c r="B19" s="12"/>
      <c r="C19" s="12"/>
      <c r="D19" s="12"/>
      <c r="E19" s="12"/>
      <c r="F19" s="12"/>
      <c r="G19" s="12"/>
      <c r="H19" s="12"/>
    </row>
    <row r="20" spans="1:4">
      <c r="A20" s="13"/>
      <c r="B20" s="13"/>
      <c r="C20" s="13"/>
      <c r="D20" s="13"/>
    </row>
    <row r="21" spans="1:4">
      <c r="A21" s="13"/>
      <c r="B21" s="13"/>
      <c r="C21" s="13"/>
      <c r="D21" s="13"/>
    </row>
    <row r="22" spans="1:4">
      <c r="A22" s="13"/>
      <c r="B22" s="13"/>
      <c r="C22" s="13"/>
      <c r="D22" s="13"/>
    </row>
    <row r="23" spans="1:4">
      <c r="A23" s="13"/>
      <c r="B23" s="13"/>
      <c r="C23" s="13"/>
      <c r="D23" s="13"/>
    </row>
    <row r="24" spans="1:4">
      <c r="A24" s="13"/>
      <c r="B24" s="13"/>
      <c r="C24" s="13"/>
      <c r="D24" s="13"/>
    </row>
    <row r="25" spans="1:4">
      <c r="A25" s="13"/>
      <c r="B25" s="13"/>
      <c r="C25" s="13"/>
      <c r="D25" s="13"/>
    </row>
  </sheetData>
  <mergeCells count="2">
    <mergeCell ref="A2:H2"/>
    <mergeCell ref="A19:H19"/>
  </mergeCells>
  <pageMargins left="0.7" right="0.7" top="0.75" bottom="0.75" header="0.3" footer="0.3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镇资金配套测算表</vt:lpstr>
      <vt:lpstr>市资金请示表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NTKO</cp:lastModifiedBy>
  <dcterms:created xsi:type="dcterms:W3CDTF">2019-12-24T06:24:00Z</dcterms:created>
  <cp:lastPrinted>2020-01-17T06:49:00Z</cp:lastPrinted>
  <dcterms:modified xsi:type="dcterms:W3CDTF">2020-02-13T02:43:40Z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2052-11.1.0.9330</vt:lpwstr>
  </property>
</Properties>
</file>